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Харитонова\4.2025 год\3. Татэнергосбыт Потери\"/>
    </mc:Choice>
  </mc:AlternateContent>
  <xr:revisionPtr revIDLastSave="0" documentId="8_{A1536FAF-2E5F-4760-A6B1-300B5D4F3BF2}" xr6:coauthVersionLast="47" xr6:coauthVersionMax="47" xr10:uidLastSave="{00000000-0000-0000-0000-000000000000}"/>
  <bookViews>
    <workbookView xWindow="-120" yWindow="-120" windowWidth="29040" windowHeight="15840" xr2:uid="{D9B53458-B08C-4164-B400-2A5FDCFCDAC2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9" i="1" l="1"/>
  <c r="G29" i="1"/>
  <c r="C28" i="1"/>
  <c r="E27" i="1"/>
  <c r="G27" i="1" s="1"/>
  <c r="F27" i="1" s="1"/>
  <c r="E26" i="1"/>
  <c r="G26" i="1" s="1"/>
  <c r="F26" i="1" s="1"/>
  <c r="E25" i="1"/>
  <c r="G25" i="1" s="1"/>
  <c r="F25" i="1" s="1"/>
  <c r="E24" i="1"/>
  <c r="G24" i="1" s="1"/>
  <c r="F24" i="1" s="1"/>
  <c r="E23" i="1"/>
  <c r="G23" i="1" s="1"/>
  <c r="F23" i="1" s="1"/>
  <c r="E22" i="1"/>
  <c r="G22" i="1" s="1"/>
  <c r="F22" i="1" s="1"/>
  <c r="E21" i="1"/>
  <c r="G21" i="1" s="1"/>
  <c r="F21" i="1" s="1"/>
  <c r="E20" i="1"/>
  <c r="G20" i="1" s="1"/>
  <c r="F20" i="1" s="1"/>
  <c r="E19" i="1"/>
  <c r="G19" i="1" s="1"/>
  <c r="F19" i="1" s="1"/>
  <c r="E18" i="1"/>
  <c r="G18" i="1" s="1"/>
  <c r="F18" i="1" s="1"/>
  <c r="E17" i="1"/>
  <c r="G17" i="1" s="1"/>
  <c r="F17" i="1" s="1"/>
  <c r="E16" i="1"/>
  <c r="G16" i="1" s="1"/>
  <c r="F16" i="1" s="1"/>
  <c r="E15" i="1"/>
  <c r="G15" i="1" s="1"/>
  <c r="F15" i="1" s="1"/>
  <c r="E14" i="1"/>
  <c r="G14" i="1" s="1"/>
  <c r="F14" i="1" s="1"/>
  <c r="E13" i="1"/>
  <c r="G13" i="1" s="1"/>
  <c r="F13" i="1" s="1"/>
  <c r="E12" i="1"/>
  <c r="G12" i="1" s="1"/>
  <c r="F12" i="1" s="1"/>
  <c r="G11" i="1"/>
  <c r="F11" i="1"/>
  <c r="E10" i="1"/>
  <c r="G10" i="1" s="1"/>
  <c r="F10" i="1" s="1"/>
  <c r="E9" i="1"/>
  <c r="G9" i="1" s="1"/>
  <c r="F9" i="1" s="1"/>
  <c r="E8" i="1"/>
  <c r="G8" i="1" s="1"/>
  <c r="F8" i="1" s="1"/>
  <c r="G7" i="1"/>
  <c r="F7" i="1" s="1"/>
  <c r="G6" i="1"/>
  <c r="F6" i="1" s="1"/>
  <c r="G5" i="1"/>
  <c r="F5" i="1"/>
  <c r="G4" i="1"/>
  <c r="F4" i="1" s="1"/>
  <c r="F28" i="1" l="1"/>
  <c r="E28" i="1"/>
  <c r="G28" i="1"/>
  <c r="D28" i="1" l="1"/>
</calcChain>
</file>

<file path=xl/sharedStrings.xml><?xml version="1.0" encoding="utf-8"?>
<sst xmlns="http://schemas.openxmlformats.org/spreadsheetml/2006/main" count="46" uniqueCount="24">
  <si>
    <t>Затраты на оплату электроэнергия в целях компенсации потерь в 2025 году.</t>
  </si>
  <si>
    <t>2025 г.</t>
  </si>
  <si>
    <t>Ед.изм. мВтч</t>
  </si>
  <si>
    <t>Цена</t>
  </si>
  <si>
    <t>Стоимость без НДС</t>
  </si>
  <si>
    <t>Сумма НДС</t>
  </si>
  <si>
    <t xml:space="preserve"> Сумма с НДС</t>
  </si>
  <si>
    <t>январь</t>
  </si>
  <si>
    <t xml:space="preserve">ЭЭ в целях компенсации потерь, учтенная в балансе </t>
  </si>
  <si>
    <t xml:space="preserve">ЭЭ в целях компенсации потерь, превышающая объемы потерь, учтенных в балансе </t>
  </si>
  <si>
    <t>февр.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</si>
  <si>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</si>
  <si>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</si>
  <si>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</si>
  <si>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</si>
  <si>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</si>
  <si>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</si>
  <si>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</si>
  <si>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</si>
  <si>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</si>
  <si>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</si>
  <si>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год</t>
  </si>
  <si>
    <t>Итого за 12 мес.</t>
  </si>
  <si>
    <r>
      <t xml:space="preserve"> По Постановлению  </t>
    </r>
    <r>
      <rPr>
        <b/>
        <u/>
        <sz val="12"/>
        <color theme="1"/>
        <rFont val="Calibri"/>
        <family val="2"/>
        <charset val="204"/>
        <scheme val="minor"/>
      </rPr>
      <t xml:space="preserve">ГК РТ по тарифам </t>
    </r>
    <r>
      <rPr>
        <b/>
        <sz val="12"/>
        <color theme="1"/>
        <rFont val="Calibri"/>
        <family val="2"/>
        <charset val="204"/>
        <scheme val="minor"/>
      </rPr>
      <t>на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</si>
</sst>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u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wrapText="1"/>
    </xf>
    <xf numFmtId="4" fontId="2" fillId="0" borderId="1" xfId="0" applyNumberFormat="1" applyFont="1" applyBorder="1"/>
    <xf numFmtId="4" fontId="1" fillId="0" borderId="1" xfId="0" applyNumberFormat="1" applyFont="1" applyBorder="1"/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164" fontId="1" fillId="0" borderId="3" xfId="0" applyNumberFormat="1" applyFont="1" applyBorder="1"/>
    <xf numFmtId="4" fontId="1" fillId="0" borderId="4" xfId="0" applyNumberFormat="1" applyFont="1" applyBorder="1" applyAlignment="1">
      <alignment horizontal="center"/>
    </xf>
    <xf numFmtId="4" fontId="1" fillId="0" borderId="4" xfId="0" applyNumberFormat="1" applyFont="1" applyBorder="1"/>
    <xf numFmtId="4" fontId="1" fillId="0" borderId="5" xfId="0" applyNumberFormat="1" applyFont="1" applyBorder="1"/>
    <xf numFmtId="164" fontId="1" fillId="0" borderId="6" xfId="0" applyNumberFormat="1" applyFont="1" applyBorder="1"/>
    <xf numFmtId="4" fontId="1" fillId="0" borderId="7" xfId="0" applyNumberFormat="1" applyFont="1" applyBorder="1" applyAlignment="1">
      <alignment horizontal="center"/>
    </xf>
    <xf numFmtId="4" fontId="1" fillId="0" borderId="7" xfId="0" applyNumberFormat="1" applyFont="1" applyBorder="1"/>
    <xf numFmtId="4" fontId="1" fillId="0" borderId="8" xfId="0" applyNumberFormat="1" applyFont="1" applyBorder="1"/>
    <xf numFmtId="4" fontId="1" fillId="0" borderId="9" xfId="0" applyNumberFormat="1" applyFont="1" applyBorder="1"/>
    <xf numFmtId="0" fontId="1" fillId="0" borderId="2" xfId="0" applyFont="1" applyBorder="1" applyAlignment="1">
      <alignment vertical="center"/>
    </xf>
    <xf numFmtId="0" fontId="2" fillId="0" borderId="2" xfId="0" applyFont="1" applyBorder="1"/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4" fontId="1" fillId="0" borderId="2" xfId="0" applyNumberFormat="1" applyFont="1" applyBorder="1" applyAlignment="1">
      <alignment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wrapText="1"/>
    </xf>
    <xf numFmtId="164" fontId="1" fillId="0" borderId="4" xfId="0" applyNumberFormat="1" applyFont="1" applyBorder="1"/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wrapText="1"/>
    </xf>
    <xf numFmtId="164" fontId="1" fillId="0" borderId="7" xfId="0" applyNumberFormat="1" applyFont="1" applyBorder="1"/>
    <xf numFmtId="4" fontId="1" fillId="0" borderId="3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wrapText="1"/>
    </xf>
    <xf numFmtId="0" fontId="1" fillId="0" borderId="11" xfId="0" applyFont="1" applyBorder="1" applyAlignment="1">
      <alignment wrapText="1"/>
    </xf>
    <xf numFmtId="4" fontId="1" fillId="0" borderId="12" xfId="0" applyNumberFormat="1" applyFont="1" applyBorder="1"/>
    <xf numFmtId="4" fontId="1" fillId="0" borderId="13" xfId="0" applyNumberFormat="1" applyFont="1" applyBorder="1"/>
    <xf numFmtId="4" fontId="1" fillId="0" borderId="14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59FF5-5A28-48AF-A16B-619FEC8A93E8}">
  <dimension ref="A1:G29"/>
  <sheetViews>
    <sheetView tabSelected="1" workbookViewId="0">
      <selection activeCell="F34" sqref="F34"/>
    </sheetView>
  </sheetViews>
  <sheetFormatPr defaultRowHeight="15.75" x14ac:dyDescent="0.25"/>
  <cols>
    <col min="1" max="1" width="9.140625" style="8"/>
    <col min="2" max="2" width="23.42578125" style="8" customWidth="1"/>
    <col min="3" max="3" width="12.140625" style="8" customWidth="1"/>
    <col min="4" max="4" width="13.42578125" style="8" customWidth="1"/>
    <col min="5" max="5" width="19.28515625" style="8" customWidth="1"/>
    <col min="6" max="6" width="14" style="8" customWidth="1"/>
    <col min="7" max="7" width="19.28515625" style="8" customWidth="1"/>
    <col min="8" max="16384" width="9.140625" style="8"/>
  </cols>
  <sheetData>
    <row r="1" spans="1:7" x14ac:dyDescent="0.25">
      <c r="A1" s="7" t="s">
        <v>0</v>
      </c>
      <c r="B1" s="7"/>
      <c r="C1" s="7"/>
      <c r="D1" s="7"/>
      <c r="E1" s="7"/>
      <c r="F1" s="7"/>
      <c r="G1" s="7"/>
    </row>
    <row r="2" spans="1:7" x14ac:dyDescent="0.25">
      <c r="A2" s="9"/>
      <c r="D2" s="10"/>
    </row>
    <row r="3" spans="1:7" ht="32.25" thickBot="1" x14ac:dyDescent="0.3">
      <c r="A3" s="20"/>
      <c r="B3" s="21" t="s">
        <v>1</v>
      </c>
      <c r="C3" s="22" t="s">
        <v>2</v>
      </c>
      <c r="D3" s="23" t="s">
        <v>3</v>
      </c>
      <c r="E3" s="24" t="s">
        <v>4</v>
      </c>
      <c r="F3" s="22" t="s">
        <v>5</v>
      </c>
      <c r="G3" s="22" t="s">
        <v>6</v>
      </c>
    </row>
    <row r="4" spans="1:7" ht="75" customHeight="1" x14ac:dyDescent="0.25">
      <c r="A4" s="25" t="s">
        <v>7</v>
      </c>
      <c r="B4" s="26" t="s">
        <v>8</v>
      </c>
      <c r="C4" s="27">
        <v>992.3</v>
      </c>
      <c r="D4" s="12">
        <v>3445.49</v>
      </c>
      <c r="E4" s="13">
        <v>3418959.73</v>
      </c>
      <c r="F4" s="13">
        <f>G4-E4</f>
        <v>683791.946</v>
      </c>
      <c r="G4" s="14">
        <f>E4*1.2</f>
        <v>4102751.676</v>
      </c>
    </row>
    <row r="5" spans="1:7" ht="75" customHeight="1" thickBot="1" x14ac:dyDescent="0.3">
      <c r="A5" s="28"/>
      <c r="B5" s="29" t="s">
        <v>9</v>
      </c>
      <c r="C5" s="30">
        <v>306.971</v>
      </c>
      <c r="D5" s="16">
        <v>3407.69</v>
      </c>
      <c r="E5" s="17">
        <v>1046062.01</v>
      </c>
      <c r="F5" s="17">
        <f t="shared" ref="F5:F27" si="0">G5-E5</f>
        <v>209212.402</v>
      </c>
      <c r="G5" s="19">
        <f t="shared" ref="G5:G27" si="1">E5*1.2</f>
        <v>1255274.412</v>
      </c>
    </row>
    <row r="6" spans="1:7" ht="75" customHeight="1" x14ac:dyDescent="0.25">
      <c r="A6" s="31" t="s">
        <v>10</v>
      </c>
      <c r="B6" s="26" t="s">
        <v>8</v>
      </c>
      <c r="C6" s="27">
        <v>943.2</v>
      </c>
      <c r="D6" s="12">
        <v>3626.62</v>
      </c>
      <c r="E6" s="13">
        <v>3420627.98</v>
      </c>
      <c r="F6" s="13">
        <f t="shared" si="0"/>
        <v>684125.5959999999</v>
      </c>
      <c r="G6" s="14">
        <f t="shared" si="1"/>
        <v>4104753.5759999999</v>
      </c>
    </row>
    <row r="7" spans="1:7" ht="75" customHeight="1" thickBot="1" x14ac:dyDescent="0.3">
      <c r="A7" s="28"/>
      <c r="B7" s="29" t="s">
        <v>9</v>
      </c>
      <c r="C7" s="30">
        <v>632.76</v>
      </c>
      <c r="D7" s="16">
        <v>3588.82</v>
      </c>
      <c r="E7" s="17">
        <v>2270861.7400000002</v>
      </c>
      <c r="F7" s="17">
        <f t="shared" si="0"/>
        <v>454172.34799999977</v>
      </c>
      <c r="G7" s="19">
        <f t="shared" si="1"/>
        <v>2725034.088</v>
      </c>
    </row>
    <row r="8" spans="1:7" ht="75" customHeight="1" x14ac:dyDescent="0.25">
      <c r="A8" s="25" t="s">
        <v>11</v>
      </c>
      <c r="B8" s="26" t="s">
        <v>8</v>
      </c>
      <c r="C8" s="27">
        <v>942.2</v>
      </c>
      <c r="D8" s="12">
        <v>3420.34</v>
      </c>
      <c r="E8" s="13">
        <f>C8*D8</f>
        <v>3222644.3480000002</v>
      </c>
      <c r="F8" s="13">
        <f t="shared" si="0"/>
        <v>644528.86959999986</v>
      </c>
      <c r="G8" s="14">
        <f t="shared" si="1"/>
        <v>3867173.2176000001</v>
      </c>
    </row>
    <row r="9" spans="1:7" ht="75" customHeight="1" thickBot="1" x14ac:dyDescent="0.3">
      <c r="A9" s="28"/>
      <c r="B9" s="29" t="s">
        <v>9</v>
      </c>
      <c r="C9" s="30">
        <v>1086.329</v>
      </c>
      <c r="D9" s="16">
        <v>3382.54</v>
      </c>
      <c r="E9" s="17">
        <f>C9*D9</f>
        <v>3674551.2956599998</v>
      </c>
      <c r="F9" s="17">
        <f t="shared" si="0"/>
        <v>734910.25913200015</v>
      </c>
      <c r="G9" s="19">
        <f t="shared" si="1"/>
        <v>4409461.554792</v>
      </c>
    </row>
    <row r="10" spans="1:7" ht="75" customHeight="1" x14ac:dyDescent="0.25">
      <c r="A10" s="25" t="s">
        <v>12</v>
      </c>
      <c r="B10" s="26" t="s">
        <v>8</v>
      </c>
      <c r="C10" s="27">
        <v>753.32600000000002</v>
      </c>
      <c r="D10" s="12">
        <v>3587.14</v>
      </c>
      <c r="E10" s="13">
        <f>C10*D10</f>
        <v>2702285.8276399998</v>
      </c>
      <c r="F10" s="13">
        <f t="shared" si="0"/>
        <v>540457.16552799987</v>
      </c>
      <c r="G10" s="14">
        <f t="shared" si="1"/>
        <v>3242742.9931679997</v>
      </c>
    </row>
    <row r="11" spans="1:7" ht="75" customHeight="1" thickBot="1" x14ac:dyDescent="0.3">
      <c r="A11" s="28"/>
      <c r="B11" s="29" t="s">
        <v>9</v>
      </c>
      <c r="C11" s="30"/>
      <c r="D11" s="16"/>
      <c r="E11" s="17"/>
      <c r="F11" s="17">
        <f t="shared" si="0"/>
        <v>0</v>
      </c>
      <c r="G11" s="19">
        <f t="shared" si="1"/>
        <v>0</v>
      </c>
    </row>
    <row r="12" spans="1:7" ht="75" customHeight="1" x14ac:dyDescent="0.25">
      <c r="A12" s="25" t="s">
        <v>13</v>
      </c>
      <c r="B12" s="26" t="s">
        <v>8</v>
      </c>
      <c r="C12" s="27">
        <v>756.7</v>
      </c>
      <c r="D12" s="12">
        <v>3432.67</v>
      </c>
      <c r="E12" s="13">
        <f t="shared" ref="E12:E27" si="2">C12*D12</f>
        <v>2597501.3890000004</v>
      </c>
      <c r="F12" s="13">
        <f t="shared" si="0"/>
        <v>519500.27779999981</v>
      </c>
      <c r="G12" s="14">
        <f t="shared" si="1"/>
        <v>3117001.6668000002</v>
      </c>
    </row>
    <row r="13" spans="1:7" ht="75" customHeight="1" thickBot="1" x14ac:dyDescent="0.3">
      <c r="A13" s="28"/>
      <c r="B13" s="29" t="s">
        <v>9</v>
      </c>
      <c r="C13" s="30">
        <v>110.41800000000001</v>
      </c>
      <c r="D13" s="16">
        <v>3394.87</v>
      </c>
      <c r="E13" s="17">
        <f t="shared" si="2"/>
        <v>374854.75566000002</v>
      </c>
      <c r="F13" s="17">
        <f t="shared" si="0"/>
        <v>74970.951132000017</v>
      </c>
      <c r="G13" s="19">
        <f t="shared" si="1"/>
        <v>449825.70679200004</v>
      </c>
    </row>
    <row r="14" spans="1:7" ht="75" customHeight="1" x14ac:dyDescent="0.25">
      <c r="A14" s="25" t="s">
        <v>14</v>
      </c>
      <c r="B14" s="26" t="s">
        <v>8</v>
      </c>
      <c r="C14" s="27">
        <v>76.131</v>
      </c>
      <c r="D14" s="12">
        <v>3590.89</v>
      </c>
      <c r="E14" s="13">
        <f t="shared" si="2"/>
        <v>273378.04658999998</v>
      </c>
      <c r="F14" s="13">
        <f t="shared" si="0"/>
        <v>54675.609317999973</v>
      </c>
      <c r="G14" s="14">
        <f t="shared" si="1"/>
        <v>328053.65590799996</v>
      </c>
    </row>
    <row r="15" spans="1:7" ht="75" customHeight="1" thickBot="1" x14ac:dyDescent="0.3">
      <c r="A15" s="28"/>
      <c r="B15" s="29" t="s">
        <v>9</v>
      </c>
      <c r="C15" s="30"/>
      <c r="D15" s="16"/>
      <c r="E15" s="17">
        <f t="shared" si="2"/>
        <v>0</v>
      </c>
      <c r="F15" s="17">
        <f t="shared" si="0"/>
        <v>0</v>
      </c>
      <c r="G15" s="19">
        <f t="shared" si="1"/>
        <v>0</v>
      </c>
    </row>
    <row r="16" spans="1:7" ht="75" customHeight="1" x14ac:dyDescent="0.25">
      <c r="A16" s="25" t="s">
        <v>15</v>
      </c>
      <c r="B16" s="26" t="s">
        <v>8</v>
      </c>
      <c r="C16" s="27">
        <v>716.7</v>
      </c>
      <c r="D16" s="12">
        <v>3993.77</v>
      </c>
      <c r="E16" s="13">
        <f t="shared" si="2"/>
        <v>2862334.9590000003</v>
      </c>
      <c r="F16" s="13">
        <f t="shared" si="0"/>
        <v>572466.99179999996</v>
      </c>
      <c r="G16" s="14">
        <f t="shared" si="1"/>
        <v>3434801.9508000002</v>
      </c>
    </row>
    <row r="17" spans="1:7" ht="75" customHeight="1" thickBot="1" x14ac:dyDescent="0.3">
      <c r="A17" s="28"/>
      <c r="B17" s="29" t="s">
        <v>9</v>
      </c>
      <c r="C17" s="30">
        <v>265.56900000000002</v>
      </c>
      <c r="D17" s="16">
        <v>3786.07</v>
      </c>
      <c r="E17" s="17">
        <f t="shared" si="2"/>
        <v>1005462.8238300001</v>
      </c>
      <c r="F17" s="17">
        <f t="shared" si="0"/>
        <v>201092.56476600002</v>
      </c>
      <c r="G17" s="19">
        <f t="shared" si="1"/>
        <v>1206555.3885960001</v>
      </c>
    </row>
    <row r="18" spans="1:7" ht="75" customHeight="1" thickBot="1" x14ac:dyDescent="0.3">
      <c r="A18" s="25" t="s">
        <v>16</v>
      </c>
      <c r="B18" s="32" t="s">
        <v>8</v>
      </c>
      <c r="C18" s="11">
        <v>550.16999999999996</v>
      </c>
      <c r="D18" s="12">
        <v>4216.1899999999996</v>
      </c>
      <c r="E18" s="13">
        <f t="shared" si="2"/>
        <v>2319621.2522999998</v>
      </c>
      <c r="F18" s="13">
        <f t="shared" si="0"/>
        <v>463924.25045999978</v>
      </c>
      <c r="G18" s="14">
        <f t="shared" si="1"/>
        <v>2783545.5027599996</v>
      </c>
    </row>
    <row r="19" spans="1:7" ht="75" customHeight="1" thickBot="1" x14ac:dyDescent="0.3">
      <c r="A19" s="28"/>
      <c r="B19" s="33" t="s">
        <v>9</v>
      </c>
      <c r="C19" s="15"/>
      <c r="D19" s="16"/>
      <c r="E19" s="17">
        <f>C19*D19</f>
        <v>0</v>
      </c>
      <c r="F19" s="34">
        <f t="shared" si="0"/>
        <v>0</v>
      </c>
      <c r="G19" s="35">
        <f t="shared" si="1"/>
        <v>0</v>
      </c>
    </row>
    <row r="20" spans="1:7" ht="75" customHeight="1" thickBot="1" x14ac:dyDescent="0.3">
      <c r="A20" s="25" t="s">
        <v>17</v>
      </c>
      <c r="B20" s="32" t="s">
        <v>8</v>
      </c>
      <c r="C20" s="11">
        <v>734.7</v>
      </c>
      <c r="D20" s="12">
        <v>4471.01</v>
      </c>
      <c r="E20" s="14">
        <f t="shared" si="2"/>
        <v>3284851.0470000003</v>
      </c>
      <c r="F20" s="18">
        <f t="shared" si="0"/>
        <v>656970.20940000005</v>
      </c>
      <c r="G20" s="14">
        <f t="shared" si="1"/>
        <v>3941821.2564000003</v>
      </c>
    </row>
    <row r="21" spans="1:7" ht="75" customHeight="1" thickBot="1" x14ac:dyDescent="0.3">
      <c r="A21" s="28"/>
      <c r="B21" s="33" t="s">
        <v>9</v>
      </c>
      <c r="C21" s="15">
        <v>159.49799999999999</v>
      </c>
      <c r="D21" s="16">
        <v>4263.3100000000004</v>
      </c>
      <c r="E21" s="19">
        <f t="shared" si="2"/>
        <v>679989.41838000005</v>
      </c>
      <c r="F21" s="36">
        <f t="shared" si="0"/>
        <v>135997.88367599994</v>
      </c>
      <c r="G21" s="35">
        <f t="shared" si="1"/>
        <v>815987.30205599999</v>
      </c>
    </row>
    <row r="22" spans="1:7" ht="75" customHeight="1" thickBot="1" x14ac:dyDescent="0.3">
      <c r="A22" s="25" t="s">
        <v>18</v>
      </c>
      <c r="B22" s="26" t="s">
        <v>8</v>
      </c>
      <c r="C22" s="27">
        <v>725.7</v>
      </c>
      <c r="D22" s="12">
        <v>4220.3900000000003</v>
      </c>
      <c r="E22" s="13">
        <f t="shared" si="2"/>
        <v>3062737.0230000005</v>
      </c>
      <c r="F22" s="13">
        <f t="shared" si="0"/>
        <v>612547.40460000001</v>
      </c>
      <c r="G22" s="14">
        <f t="shared" si="1"/>
        <v>3675284.4276000005</v>
      </c>
    </row>
    <row r="23" spans="1:7" ht="75" customHeight="1" thickBot="1" x14ac:dyDescent="0.3">
      <c r="A23" s="28"/>
      <c r="B23" s="29" t="s">
        <v>9</v>
      </c>
      <c r="C23" s="30">
        <v>129.58500000000001</v>
      </c>
      <c r="D23" s="16">
        <v>4012.69</v>
      </c>
      <c r="E23" s="17">
        <f t="shared" si="2"/>
        <v>519984.43365000002</v>
      </c>
      <c r="F23" s="34">
        <f t="shared" si="0"/>
        <v>103996.88673000003</v>
      </c>
      <c r="G23" s="35">
        <f t="shared" si="1"/>
        <v>623981.32038000005</v>
      </c>
    </row>
    <row r="24" spans="1:7" ht="75" customHeight="1" thickBot="1" x14ac:dyDescent="0.3">
      <c r="A24" s="25" t="s">
        <v>19</v>
      </c>
      <c r="B24" s="26" t="s">
        <v>8</v>
      </c>
      <c r="C24" s="27">
        <v>980.3</v>
      </c>
      <c r="D24" s="12">
        <v>4339.1000000000004</v>
      </c>
      <c r="E24" s="13">
        <f t="shared" si="2"/>
        <v>4253619.7300000004</v>
      </c>
      <c r="F24" s="13">
        <f t="shared" si="0"/>
        <v>850723.94599999953</v>
      </c>
      <c r="G24" s="14">
        <f t="shared" si="1"/>
        <v>5104343.676</v>
      </c>
    </row>
    <row r="25" spans="1:7" ht="75" customHeight="1" thickBot="1" x14ac:dyDescent="0.3">
      <c r="A25" s="28"/>
      <c r="B25" s="29" t="s">
        <v>9</v>
      </c>
      <c r="C25" s="30">
        <v>732.59400000000005</v>
      </c>
      <c r="D25" s="16">
        <v>4131.3999999999996</v>
      </c>
      <c r="E25" s="17">
        <f t="shared" si="2"/>
        <v>3026638.8516000002</v>
      </c>
      <c r="F25" s="34">
        <f t="shared" si="0"/>
        <v>605327.77032000013</v>
      </c>
      <c r="G25" s="35">
        <f t="shared" si="1"/>
        <v>3631966.6219200003</v>
      </c>
    </row>
    <row r="26" spans="1:7" ht="75" customHeight="1" thickBot="1" x14ac:dyDescent="0.3">
      <c r="A26" s="25" t="s">
        <v>20</v>
      </c>
      <c r="B26" s="26" t="s">
        <v>8</v>
      </c>
      <c r="C26" s="27">
        <v>990.3</v>
      </c>
      <c r="D26" s="12">
        <v>4146.07</v>
      </c>
      <c r="E26" s="13">
        <f t="shared" si="2"/>
        <v>4105853.1209999993</v>
      </c>
      <c r="F26" s="13">
        <f t="shared" si="0"/>
        <v>821170.6241999995</v>
      </c>
      <c r="G26" s="14">
        <f t="shared" si="1"/>
        <v>4927023.7451999988</v>
      </c>
    </row>
    <row r="27" spans="1:7" ht="75" customHeight="1" thickBot="1" x14ac:dyDescent="0.3">
      <c r="A27" s="28"/>
      <c r="B27" s="29" t="s">
        <v>9</v>
      </c>
      <c r="C27" s="30">
        <v>1406.999</v>
      </c>
      <c r="D27" s="16">
        <v>3938.37</v>
      </c>
      <c r="E27" s="17">
        <f t="shared" si="2"/>
        <v>5541282.6516300002</v>
      </c>
      <c r="F27" s="34">
        <f t="shared" si="0"/>
        <v>1108256.5303259995</v>
      </c>
      <c r="G27" s="35">
        <f t="shared" si="1"/>
        <v>6649539.1819559997</v>
      </c>
    </row>
    <row r="28" spans="1:7" x14ac:dyDescent="0.25">
      <c r="A28" s="1" t="s">
        <v>21</v>
      </c>
      <c r="B28" s="2" t="s">
        <v>22</v>
      </c>
      <c r="C28" s="3">
        <f>SUM(C4:C27)</f>
        <v>13992.449999999997</v>
      </c>
      <c r="D28" s="3">
        <f>E28/C28</f>
        <v>3835.2184523753895</v>
      </c>
      <c r="E28" s="3">
        <f>SUM(E4:E27)</f>
        <v>53664102.433940008</v>
      </c>
      <c r="F28" s="4">
        <f>SUM(F4:F27)</f>
        <v>10732820.486787999</v>
      </c>
      <c r="G28" s="4">
        <f>SUM(G4:G27)</f>
        <v>64396922.920728013</v>
      </c>
    </row>
    <row r="29" spans="1:7" ht="47.25" x14ac:dyDescent="0.25">
      <c r="A29" s="1"/>
      <c r="B29" s="5" t="s">
        <v>23</v>
      </c>
      <c r="C29" s="3">
        <v>9910</v>
      </c>
      <c r="D29" s="6">
        <v>3275.25</v>
      </c>
      <c r="E29" s="6">
        <v>32467030</v>
      </c>
      <c r="F29" s="4">
        <f>G29-E29</f>
        <v>6493406</v>
      </c>
      <c r="G29" s="4">
        <f>E29*1.2</f>
        <v>38960436</v>
      </c>
    </row>
  </sheetData>
  <mergeCells count="13">
    <mergeCell ref="A1:G1"/>
    <mergeCell ref="A24:A25"/>
    <mergeCell ref="A26:A27"/>
    <mergeCell ref="A20:A21"/>
    <mergeCell ref="A22:A23"/>
    <mergeCell ref="A16:A17"/>
    <mergeCell ref="A18:A19"/>
    <mergeCell ref="A12:A13"/>
    <mergeCell ref="A14:A15"/>
    <mergeCell ref="A8:A9"/>
    <mergeCell ref="A10:A11"/>
    <mergeCell ref="A4:A5"/>
    <mergeCell ref="A6:A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Юрий Рылов</dc:creator>
  <cp:lastModifiedBy>Юрий Рылов</cp:lastModifiedBy>
  <dcterms:created xsi:type="dcterms:W3CDTF">2026-01-20T12:47:34Z</dcterms:created>
  <dcterms:modified xsi:type="dcterms:W3CDTF">2026-01-20T12:52:40Z</dcterms:modified>
</cp:coreProperties>
</file>